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440" windowHeight="12795"/>
  </bookViews>
  <sheets>
    <sheet name="Лист1" sheetId="1" r:id="rId1"/>
    <sheet name="Лист3" sheetId="3" r:id="rId2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4" localSheetId="0">Лист1!#REF!</definedName>
    <definedName name="_ftn5" localSheetId="0">Лист1!#REF!</definedName>
    <definedName name="_ftn6" localSheetId="0">Лист1!#REF!</definedName>
    <definedName name="_ftn7" localSheetId="0">Лист1!#REF!</definedName>
    <definedName name="_ftnref1" localSheetId="0">Лист1!$D$8</definedName>
    <definedName name="_ftnref2" localSheetId="0">Лист1!$G$8</definedName>
    <definedName name="_ftnref3" localSheetId="0">Лист1!$H$8</definedName>
    <definedName name="_ftnref4" localSheetId="0">Лист1!$K$8</definedName>
    <definedName name="_ftnref5" localSheetId="0">Лист1!$L$8</definedName>
    <definedName name="_ftnref6" localSheetId="0">Лист1!$O$8</definedName>
    <definedName name="_ftnref7" localSheetId="0">Лист1!$P$8</definedName>
    <definedName name="_xlnm.Print_Titles" localSheetId="0">Лист1!$4:$9</definedName>
  </definedNames>
  <calcPr calcId="145621"/>
</workbook>
</file>

<file path=xl/calcChain.xml><?xml version="1.0" encoding="utf-8"?>
<calcChain xmlns="http://schemas.openxmlformats.org/spreadsheetml/2006/main">
  <c r="H27" i="1" l="1"/>
  <c r="H24" i="1"/>
  <c r="H21" i="1"/>
  <c r="H18" i="1"/>
  <c r="H10" i="1"/>
  <c r="P21" i="1" l="1"/>
  <c r="G27" i="1" l="1"/>
  <c r="G24" i="1"/>
  <c r="G21" i="1"/>
  <c r="D27" i="1"/>
  <c r="D24" i="1"/>
  <c r="D21" i="1"/>
  <c r="D18" i="1"/>
  <c r="D10" i="1"/>
  <c r="C10" i="1"/>
  <c r="B10" i="1"/>
  <c r="O11" i="1" l="1"/>
  <c r="O12" i="1"/>
  <c r="O13" i="1"/>
  <c r="O14" i="1"/>
  <c r="O15" i="1"/>
  <c r="O16" i="1"/>
  <c r="O17" i="1"/>
  <c r="F10" i="1"/>
  <c r="E10" i="1"/>
  <c r="O10" i="1" l="1"/>
  <c r="G10" i="1"/>
  <c r="L30" i="1"/>
  <c r="G30" i="1"/>
  <c r="K32" i="1"/>
  <c r="K31" i="1"/>
  <c r="K30" i="1" s="1"/>
  <c r="D30" i="1"/>
  <c r="L27" i="1"/>
  <c r="K29" i="1"/>
  <c r="K28" i="1"/>
  <c r="L24" i="1"/>
  <c r="K26" i="1"/>
  <c r="K25" i="1"/>
  <c r="L21" i="1"/>
  <c r="L18" i="1"/>
  <c r="G18" i="1"/>
  <c r="K23" i="1"/>
  <c r="K22" i="1"/>
  <c r="K19" i="1"/>
  <c r="K20" i="1"/>
  <c r="P24" i="1" l="1"/>
  <c r="H30" i="1"/>
  <c r="P30" i="1" s="1"/>
  <c r="K27" i="1"/>
  <c r="P27" i="1"/>
  <c r="K21" i="1"/>
  <c r="P18" i="1"/>
  <c r="K24" i="1"/>
  <c r="K18" i="1"/>
  <c r="P10" i="1" l="1"/>
</calcChain>
</file>

<file path=xl/sharedStrings.xml><?xml version="1.0" encoding="utf-8"?>
<sst xmlns="http://schemas.openxmlformats.org/spreadsheetml/2006/main" count="303" uniqueCount="59">
  <si>
    <t>Наименование муниципальной программы  (подпрограммы)</t>
  </si>
  <si>
    <t xml:space="preserve">Степень реализации мероприятий подпрограмм </t>
  </si>
  <si>
    <t>Степень соответствия фактически произведенных затрат на реализацию подпрограммы запланированному уровню затрат на реализацию подпрограммы</t>
  </si>
  <si>
    <t xml:space="preserve">Эффективность использования средств бюджета </t>
  </si>
  <si>
    <t xml:space="preserve">Степень достижения плановых значений индикаторов </t>
  </si>
  <si>
    <t>Коэффициент значимост подпрограммы</t>
  </si>
  <si>
    <t xml:space="preserve">Степень достижения целей и решения задач муниципальной программы </t>
  </si>
  <si>
    <t>Эффективность реализации МП (подпрограммы)</t>
  </si>
  <si>
    <t>Кол-во мероприятий</t>
  </si>
  <si>
    <t>Финансирование программы</t>
  </si>
  <si>
    <t>Ссуз</t>
  </si>
  <si>
    <t>Значение показателей непосредственного результата</t>
  </si>
  <si>
    <t>Значение показателей конечного результата</t>
  </si>
  <si>
    <t>план</t>
  </si>
  <si>
    <t>факт</t>
  </si>
  <si>
    <t>М</t>
  </si>
  <si>
    <t>Мв</t>
  </si>
  <si>
    <t>Зп</t>
  </si>
  <si>
    <t>Зф</t>
  </si>
  <si>
    <t>Эис</t>
  </si>
  <si>
    <t>ЗПп/пп</t>
  </si>
  <si>
    <t>ЗПп/пф</t>
  </si>
  <si>
    <t>Kj</t>
  </si>
  <si>
    <t>х</t>
  </si>
  <si>
    <r>
      <t>СД</t>
    </r>
    <r>
      <rPr>
        <vertAlign val="subscript"/>
        <sz val="14"/>
        <color rgb="FF000000"/>
        <rFont val="Times New Roman"/>
        <family val="1"/>
        <charset val="204"/>
      </rPr>
      <t>МППЗ</t>
    </r>
  </si>
  <si>
    <r>
      <t>ЗП</t>
    </r>
    <r>
      <rPr>
        <vertAlign val="subscript"/>
        <sz val="14"/>
        <color rgb="FF000000"/>
        <rFont val="Times New Roman"/>
        <family val="1"/>
        <charset val="204"/>
      </rPr>
      <t>МПП</t>
    </r>
  </si>
  <si>
    <r>
      <t>ЗП</t>
    </r>
    <r>
      <rPr>
        <vertAlign val="subscript"/>
        <sz val="14"/>
        <color rgb="FF000000"/>
        <rFont val="Times New Roman"/>
        <family val="1"/>
        <charset val="204"/>
      </rPr>
      <t>МПФ</t>
    </r>
  </si>
  <si>
    <t>Развитие культуры Копейского городского округа</t>
  </si>
  <si>
    <t>Библиотечное обслуживание. Создание единого информационного пространства</t>
  </si>
  <si>
    <t>Книгообеспеченность на одного жителя (экз.)</t>
  </si>
  <si>
    <t>Посещаемость (количество посещений 1 читателем в год)</t>
  </si>
  <si>
    <t>Охват населения библиотечными формами обслуживания, %</t>
  </si>
  <si>
    <t>Охват населения мероприятиями, % от количества мероприятий</t>
  </si>
  <si>
    <t>Развитие народного художественного творчества</t>
  </si>
  <si>
    <t>Охват населения клубными формированиями  (на общественных началах), % от количества клубных формирований</t>
  </si>
  <si>
    <t>Охват населения формированиями самодеятельного народного творчества и любительскими объединениями, % от числа участников</t>
  </si>
  <si>
    <t>Музейное обслуживание населения</t>
  </si>
  <si>
    <t>Рост поступлений экспонатов основного фонда, % от общего количества</t>
  </si>
  <si>
    <t>Рост поступлений экспонатов научно-вспомогательного фонда, % от общего количества</t>
  </si>
  <si>
    <t>Охват населения публичным показом музейных предметов и музейных коллекций (на платной основе), %</t>
  </si>
  <si>
    <t>Охват детей обучением в школах дополнительного образования (от числа учащихся общеобразовательных школ с 1 по 9 класс), %</t>
  </si>
  <si>
    <t>Результативность участия учащихся школ ДО в конкурсах и фестивалях, %</t>
  </si>
  <si>
    <t>Выполнение муниципального задания подведомственными учреждениями, %</t>
  </si>
  <si>
    <t>Дополнительное образование. Поддержка одаренных учащихся</t>
  </si>
  <si>
    <t>Освоение бюджетных средств, %</t>
  </si>
  <si>
    <t>Обеспечение деятельности учреждений</t>
  </si>
  <si>
    <t>(4)*(8)</t>
  </si>
  <si>
    <t>16=0,5*(4)+ +0,5*(16пп)*(12)</t>
  </si>
  <si>
    <t>4=(3)/(2)</t>
  </si>
  <si>
    <t>7=(6)/(5)</t>
  </si>
  <si>
    <t>11=(10)/(9)</t>
  </si>
  <si>
    <t>12=(6пп) / (6мп)</t>
  </si>
  <si>
    <t>15=(14)/(13)</t>
  </si>
  <si>
    <t xml:space="preserve">СРм </t>
  </si>
  <si>
    <r>
      <rPr>
        <b/>
        <sz val="14"/>
        <color rgb="FF000000"/>
        <rFont val="Times New Roman"/>
        <family val="1"/>
        <charset val="204"/>
      </rPr>
      <t>СР пп /</t>
    </r>
    <r>
      <rPr>
        <sz val="14"/>
        <color rgb="FF000000"/>
        <rFont val="Times New Roman"/>
        <family val="1"/>
        <charset val="204"/>
      </rPr>
      <t xml:space="preserve"> СДп/ппз                   </t>
    </r>
  </si>
  <si>
    <t>ЭРмп / ЭРпп</t>
  </si>
  <si>
    <t xml:space="preserve">Раздел V. Оценка эффективности реализации </t>
  </si>
  <si>
    <t xml:space="preserve">муниципальной программы "Развитие культуры Копейского городского округа" за 2019 год </t>
  </si>
  <si>
    <t>8=(4)/(7)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</si>
</sst>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\ _₽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bscript"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3.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3" fillId="0" borderId="3" xfId="0" applyFont="1" applyFill="1" applyBorder="1" applyAlignment="1">
      <alignment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Layout" zoomScale="70" zoomScaleNormal="70" zoomScalePageLayoutView="70" workbookViewId="0">
      <selection activeCell="H28" sqref="H28"/>
    </sheetView>
  </sheetViews>
  <sheetFormatPr defaultRowHeight="18.75" x14ac:dyDescent="0.3"/>
  <cols>
    <col min="1" max="1" width="47" style="1" customWidth="1"/>
    <col min="2" max="3" width="11.42578125" style="1" customWidth="1"/>
    <col min="4" max="4" width="12.85546875" style="1" customWidth="1"/>
    <col min="5" max="6" width="18.28515625" style="1" customWidth="1"/>
    <col min="7" max="7" width="15" style="1" bestFit="1" customWidth="1"/>
    <col min="8" max="8" width="19.5703125" style="1" customWidth="1"/>
    <col min="9" max="10" width="14" style="1" customWidth="1"/>
    <col min="11" max="11" width="15.7109375" style="1" customWidth="1"/>
    <col min="12" max="12" width="20.140625" style="1" customWidth="1"/>
    <col min="13" max="14" width="14" style="1" customWidth="1"/>
    <col min="15" max="15" width="14.5703125" style="1" customWidth="1"/>
    <col min="16" max="16" width="20.28515625" style="1" customWidth="1"/>
    <col min="17" max="16384" width="9.140625" style="1"/>
  </cols>
  <sheetData>
    <row r="1" spans="1:16" ht="25.5" x14ac:dyDescent="0.35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5.5" x14ac:dyDescent="0.35">
      <c r="A2" s="41" t="s">
        <v>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9.5" thickBot="1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141" customHeight="1" x14ac:dyDescent="0.3">
      <c r="A4" s="38" t="s">
        <v>0</v>
      </c>
      <c r="B4" s="32" t="s">
        <v>1</v>
      </c>
      <c r="C4" s="32"/>
      <c r="D4" s="32"/>
      <c r="E4" s="32" t="s">
        <v>2</v>
      </c>
      <c r="F4" s="32"/>
      <c r="G4" s="32"/>
      <c r="H4" s="32" t="s">
        <v>3</v>
      </c>
      <c r="I4" s="32" t="s">
        <v>4</v>
      </c>
      <c r="J4" s="32"/>
      <c r="K4" s="32"/>
      <c r="L4" s="32" t="s">
        <v>5</v>
      </c>
      <c r="M4" s="32" t="s">
        <v>6</v>
      </c>
      <c r="N4" s="32"/>
      <c r="O4" s="32"/>
      <c r="P4" s="33" t="s">
        <v>7</v>
      </c>
    </row>
    <row r="5" spans="1:16" ht="91.5" customHeight="1" x14ac:dyDescent="0.3">
      <c r="A5" s="39"/>
      <c r="B5" s="35" t="s">
        <v>8</v>
      </c>
      <c r="C5" s="35"/>
      <c r="D5" s="35" t="s">
        <v>53</v>
      </c>
      <c r="E5" s="35" t="s">
        <v>9</v>
      </c>
      <c r="F5" s="35"/>
      <c r="G5" s="35" t="s">
        <v>10</v>
      </c>
      <c r="H5" s="35"/>
      <c r="I5" s="35" t="s">
        <v>11</v>
      </c>
      <c r="J5" s="35"/>
      <c r="K5" s="35" t="s">
        <v>54</v>
      </c>
      <c r="L5" s="35"/>
      <c r="M5" s="35" t="s">
        <v>12</v>
      </c>
      <c r="N5" s="35"/>
      <c r="O5" s="35" t="s">
        <v>24</v>
      </c>
      <c r="P5" s="34"/>
    </row>
    <row r="6" spans="1:16" x14ac:dyDescent="0.3">
      <c r="A6" s="39"/>
      <c r="B6" s="29" t="s">
        <v>13</v>
      </c>
      <c r="C6" s="29" t="s">
        <v>14</v>
      </c>
      <c r="D6" s="35"/>
      <c r="E6" s="29" t="s">
        <v>13</v>
      </c>
      <c r="F6" s="29" t="s">
        <v>14</v>
      </c>
      <c r="G6" s="35"/>
      <c r="H6" s="35"/>
      <c r="I6" s="29" t="s">
        <v>13</v>
      </c>
      <c r="J6" s="29" t="s">
        <v>14</v>
      </c>
      <c r="K6" s="35"/>
      <c r="L6" s="35"/>
      <c r="M6" s="29" t="s">
        <v>13</v>
      </c>
      <c r="N6" s="29" t="s">
        <v>14</v>
      </c>
      <c r="O6" s="35"/>
      <c r="P6" s="34"/>
    </row>
    <row r="7" spans="1:16" ht="20.25" x14ac:dyDescent="0.3">
      <c r="A7" s="39"/>
      <c r="B7" s="29" t="s">
        <v>15</v>
      </c>
      <c r="C7" s="29" t="s">
        <v>16</v>
      </c>
      <c r="D7" s="35"/>
      <c r="E7" s="29" t="s">
        <v>17</v>
      </c>
      <c r="F7" s="29" t="s">
        <v>18</v>
      </c>
      <c r="G7" s="35"/>
      <c r="H7" s="29" t="s">
        <v>19</v>
      </c>
      <c r="I7" s="29" t="s">
        <v>20</v>
      </c>
      <c r="J7" s="29" t="s">
        <v>21</v>
      </c>
      <c r="K7" s="35"/>
      <c r="L7" s="29" t="s">
        <v>22</v>
      </c>
      <c r="M7" s="29" t="s">
        <v>25</v>
      </c>
      <c r="N7" s="29" t="s">
        <v>26</v>
      </c>
      <c r="O7" s="35"/>
      <c r="P7" s="30" t="s">
        <v>55</v>
      </c>
    </row>
    <row r="8" spans="1:16" ht="56.25" x14ac:dyDescent="0.3">
      <c r="A8" s="42">
        <v>1</v>
      </c>
      <c r="B8" s="36">
        <v>2</v>
      </c>
      <c r="C8" s="36">
        <v>3</v>
      </c>
      <c r="D8" s="36" t="s">
        <v>48</v>
      </c>
      <c r="E8" s="36">
        <v>5</v>
      </c>
      <c r="F8" s="36">
        <v>6</v>
      </c>
      <c r="G8" s="36" t="s">
        <v>49</v>
      </c>
      <c r="H8" s="44" t="s">
        <v>58</v>
      </c>
      <c r="I8" s="36">
        <v>9</v>
      </c>
      <c r="J8" s="36">
        <v>10</v>
      </c>
      <c r="K8" s="36" t="s">
        <v>50</v>
      </c>
      <c r="L8" s="36" t="s">
        <v>51</v>
      </c>
      <c r="M8" s="36">
        <v>13</v>
      </c>
      <c r="N8" s="36">
        <v>14</v>
      </c>
      <c r="O8" s="36" t="s">
        <v>52</v>
      </c>
      <c r="P8" s="30" t="s">
        <v>47</v>
      </c>
    </row>
    <row r="9" spans="1:16" ht="19.5" thickBot="1" x14ac:dyDescent="0.35">
      <c r="A9" s="43"/>
      <c r="B9" s="37"/>
      <c r="C9" s="37"/>
      <c r="D9" s="37"/>
      <c r="E9" s="37"/>
      <c r="F9" s="37"/>
      <c r="G9" s="37"/>
      <c r="H9" s="45"/>
      <c r="I9" s="37"/>
      <c r="J9" s="37"/>
      <c r="K9" s="37"/>
      <c r="L9" s="37"/>
      <c r="M9" s="37"/>
      <c r="N9" s="37"/>
      <c r="O9" s="37"/>
      <c r="P9" s="31" t="s">
        <v>46</v>
      </c>
    </row>
    <row r="10" spans="1:16" s="21" customFormat="1" ht="45" customHeight="1" x14ac:dyDescent="0.35">
      <c r="A10" s="22" t="s">
        <v>27</v>
      </c>
      <c r="B10" s="27">
        <f>B18+B21+B24+B27+B30</f>
        <v>54</v>
      </c>
      <c r="C10" s="27">
        <f>C18+C21+C24+C27+C30</f>
        <v>53</v>
      </c>
      <c r="D10" s="23">
        <f>C10/B10</f>
        <v>0.98148148148148151</v>
      </c>
      <c r="E10" s="24">
        <f>E18+E21+E24+E27+E30</f>
        <v>242359.5</v>
      </c>
      <c r="F10" s="24">
        <f>F18+F21+F24+F27+F30</f>
        <v>229001.59999999998</v>
      </c>
      <c r="G10" s="23">
        <f>F10/E10</f>
        <v>0.94488394306804546</v>
      </c>
      <c r="H10" s="23">
        <f>D10/G10</f>
        <v>1.0387323106524633</v>
      </c>
      <c r="I10" s="25" t="s">
        <v>23</v>
      </c>
      <c r="J10" s="25" t="s">
        <v>23</v>
      </c>
      <c r="K10" s="25" t="s">
        <v>23</v>
      </c>
      <c r="L10" s="25" t="s">
        <v>23</v>
      </c>
      <c r="M10" s="25" t="s">
        <v>23</v>
      </c>
      <c r="N10" s="25" t="s">
        <v>23</v>
      </c>
      <c r="O10" s="26">
        <f>IF(AVERAGE(O11:O17)&gt;=1,1,AVERAGE(O11:O17))</f>
        <v>1</v>
      </c>
      <c r="P10" s="23">
        <f>0.5*D10+0.5*(L18*P18+L21*P21+L24*P24+L27*P27+L30*P30)</f>
        <v>1.0055131670837698</v>
      </c>
    </row>
    <row r="11" spans="1:16" ht="37.5" x14ac:dyDescent="0.3">
      <c r="A11" s="6" t="s">
        <v>31</v>
      </c>
      <c r="B11" s="14" t="s">
        <v>23</v>
      </c>
      <c r="C11" s="14" t="s">
        <v>23</v>
      </c>
      <c r="D11" s="14" t="s">
        <v>23</v>
      </c>
      <c r="E11" s="15" t="s">
        <v>23</v>
      </c>
      <c r="F11" s="15" t="s">
        <v>23</v>
      </c>
      <c r="G11" s="14" t="s">
        <v>23</v>
      </c>
      <c r="H11" s="14" t="s">
        <v>23</v>
      </c>
      <c r="I11" s="14" t="s">
        <v>23</v>
      </c>
      <c r="J11" s="14" t="s">
        <v>23</v>
      </c>
      <c r="K11" s="14" t="s">
        <v>23</v>
      </c>
      <c r="L11" s="14" t="s">
        <v>23</v>
      </c>
      <c r="M11" s="12">
        <v>33.1</v>
      </c>
      <c r="N11" s="12">
        <v>33.799999999999997</v>
      </c>
      <c r="O11" s="13">
        <f>M11/N11</f>
        <v>0.97928994082840248</v>
      </c>
      <c r="P11" s="14" t="s">
        <v>23</v>
      </c>
    </row>
    <row r="12" spans="1:16" ht="37.5" x14ac:dyDescent="0.3">
      <c r="A12" s="6" t="s">
        <v>32</v>
      </c>
      <c r="B12" s="14" t="s">
        <v>23</v>
      </c>
      <c r="C12" s="14" t="s">
        <v>23</v>
      </c>
      <c r="D12" s="14" t="s">
        <v>23</v>
      </c>
      <c r="E12" s="15" t="s">
        <v>23</v>
      </c>
      <c r="F12" s="15" t="s">
        <v>23</v>
      </c>
      <c r="G12" s="14" t="s">
        <v>23</v>
      </c>
      <c r="H12" s="14" t="s">
        <v>23</v>
      </c>
      <c r="I12" s="14" t="s">
        <v>23</v>
      </c>
      <c r="J12" s="14" t="s">
        <v>23</v>
      </c>
      <c r="K12" s="14" t="s">
        <v>23</v>
      </c>
      <c r="L12" s="14" t="s">
        <v>23</v>
      </c>
      <c r="M12" s="12">
        <v>0.62</v>
      </c>
      <c r="N12" s="12">
        <v>0.63</v>
      </c>
      <c r="O12" s="13">
        <f t="shared" ref="O12:O17" si="0">N12/M12</f>
        <v>1.0161290322580645</v>
      </c>
      <c r="P12" s="14" t="s">
        <v>23</v>
      </c>
    </row>
    <row r="13" spans="1:16" ht="56.25" x14ac:dyDescent="0.3">
      <c r="A13" s="6" t="s">
        <v>39</v>
      </c>
      <c r="B13" s="14" t="s">
        <v>23</v>
      </c>
      <c r="C13" s="14" t="s">
        <v>23</v>
      </c>
      <c r="D13" s="14" t="s">
        <v>23</v>
      </c>
      <c r="E13" s="15" t="s">
        <v>23</v>
      </c>
      <c r="F13" s="15" t="s">
        <v>23</v>
      </c>
      <c r="G13" s="14" t="s">
        <v>23</v>
      </c>
      <c r="H13" s="14" t="s">
        <v>23</v>
      </c>
      <c r="I13" s="14" t="s">
        <v>23</v>
      </c>
      <c r="J13" s="14" t="s">
        <v>23</v>
      </c>
      <c r="K13" s="14" t="s">
        <v>23</v>
      </c>
      <c r="L13" s="14" t="s">
        <v>23</v>
      </c>
      <c r="M13" s="12">
        <v>17</v>
      </c>
      <c r="N13" s="12">
        <v>20</v>
      </c>
      <c r="O13" s="13">
        <f t="shared" si="0"/>
        <v>1.1764705882352942</v>
      </c>
      <c r="P13" s="14" t="s">
        <v>23</v>
      </c>
    </row>
    <row r="14" spans="1:16" ht="105.75" customHeight="1" x14ac:dyDescent="0.3">
      <c r="A14" s="6" t="s">
        <v>40</v>
      </c>
      <c r="B14" s="14" t="s">
        <v>23</v>
      </c>
      <c r="C14" s="14" t="s">
        <v>23</v>
      </c>
      <c r="D14" s="14" t="s">
        <v>23</v>
      </c>
      <c r="E14" s="15" t="s">
        <v>23</v>
      </c>
      <c r="F14" s="15" t="s">
        <v>23</v>
      </c>
      <c r="G14" s="14" t="s">
        <v>23</v>
      </c>
      <c r="H14" s="14" t="s">
        <v>23</v>
      </c>
      <c r="I14" s="14" t="s">
        <v>23</v>
      </c>
      <c r="J14" s="14" t="s">
        <v>23</v>
      </c>
      <c r="K14" s="14" t="s">
        <v>23</v>
      </c>
      <c r="L14" s="14" t="s">
        <v>23</v>
      </c>
      <c r="M14" s="12">
        <v>6</v>
      </c>
      <c r="N14" s="12">
        <v>6.5</v>
      </c>
      <c r="O14" s="13">
        <f t="shared" si="0"/>
        <v>1.0833333333333333</v>
      </c>
      <c r="P14" s="14" t="s">
        <v>23</v>
      </c>
    </row>
    <row r="15" spans="1:16" ht="47.25" customHeight="1" x14ac:dyDescent="0.3">
      <c r="A15" s="6" t="s">
        <v>41</v>
      </c>
      <c r="B15" s="14" t="s">
        <v>23</v>
      </c>
      <c r="C15" s="14" t="s">
        <v>23</v>
      </c>
      <c r="D15" s="14" t="s">
        <v>23</v>
      </c>
      <c r="E15" s="15" t="s">
        <v>23</v>
      </c>
      <c r="F15" s="15" t="s">
        <v>23</v>
      </c>
      <c r="G15" s="14" t="s">
        <v>23</v>
      </c>
      <c r="H15" s="14" t="s">
        <v>23</v>
      </c>
      <c r="I15" s="14" t="s">
        <v>23</v>
      </c>
      <c r="J15" s="14" t="s">
        <v>23</v>
      </c>
      <c r="K15" s="14" t="s">
        <v>23</v>
      </c>
      <c r="L15" s="14" t="s">
        <v>23</v>
      </c>
      <c r="M15" s="12">
        <v>70</v>
      </c>
      <c r="N15" s="12">
        <v>80</v>
      </c>
      <c r="O15" s="13">
        <f t="shared" si="0"/>
        <v>1.1428571428571428</v>
      </c>
      <c r="P15" s="14" t="s">
        <v>23</v>
      </c>
    </row>
    <row r="16" spans="1:16" ht="52.5" customHeight="1" x14ac:dyDescent="0.3">
      <c r="A16" s="6" t="s">
        <v>42</v>
      </c>
      <c r="B16" s="14" t="s">
        <v>23</v>
      </c>
      <c r="C16" s="14" t="s">
        <v>23</v>
      </c>
      <c r="D16" s="14" t="s">
        <v>23</v>
      </c>
      <c r="E16" s="15" t="s">
        <v>23</v>
      </c>
      <c r="F16" s="15" t="s">
        <v>23</v>
      </c>
      <c r="G16" s="14" t="s">
        <v>23</v>
      </c>
      <c r="H16" s="14" t="s">
        <v>23</v>
      </c>
      <c r="I16" s="14" t="s">
        <v>23</v>
      </c>
      <c r="J16" s="14" t="s">
        <v>23</v>
      </c>
      <c r="K16" s="14" t="s">
        <v>23</v>
      </c>
      <c r="L16" s="14" t="s">
        <v>23</v>
      </c>
      <c r="M16" s="12">
        <v>100</v>
      </c>
      <c r="N16" s="12">
        <v>100</v>
      </c>
      <c r="O16" s="13">
        <f t="shared" si="0"/>
        <v>1</v>
      </c>
      <c r="P16" s="14" t="s">
        <v>23</v>
      </c>
    </row>
    <row r="17" spans="1:16" ht="19.5" x14ac:dyDescent="0.3">
      <c r="A17" s="6" t="s">
        <v>44</v>
      </c>
      <c r="B17" s="14" t="s">
        <v>23</v>
      </c>
      <c r="C17" s="14" t="s">
        <v>23</v>
      </c>
      <c r="D17" s="14" t="s">
        <v>23</v>
      </c>
      <c r="E17" s="15" t="s">
        <v>23</v>
      </c>
      <c r="F17" s="15" t="s">
        <v>23</v>
      </c>
      <c r="G17" s="14" t="s">
        <v>23</v>
      </c>
      <c r="H17" s="14" t="s">
        <v>23</v>
      </c>
      <c r="I17" s="14" t="s">
        <v>23</v>
      </c>
      <c r="J17" s="14" t="s">
        <v>23</v>
      </c>
      <c r="K17" s="14" t="s">
        <v>23</v>
      </c>
      <c r="L17" s="14" t="s">
        <v>23</v>
      </c>
      <c r="M17" s="12">
        <v>100</v>
      </c>
      <c r="N17" s="12">
        <v>94.5</v>
      </c>
      <c r="O17" s="13">
        <f t="shared" si="0"/>
        <v>0.94499999999999995</v>
      </c>
      <c r="P17" s="14" t="s">
        <v>23</v>
      </c>
    </row>
    <row r="18" spans="1:16" s="11" customFormat="1" ht="56.25" x14ac:dyDescent="0.3">
      <c r="A18" s="3" t="s">
        <v>28</v>
      </c>
      <c r="B18" s="4">
        <v>9</v>
      </c>
      <c r="C18" s="4">
        <v>9</v>
      </c>
      <c r="D18" s="9">
        <f>C18/B18</f>
        <v>1</v>
      </c>
      <c r="E18" s="10">
        <v>38151.4</v>
      </c>
      <c r="F18" s="10">
        <v>38092.5</v>
      </c>
      <c r="G18" s="9">
        <f>E18/F18</f>
        <v>1.0015462361357224</v>
      </c>
      <c r="H18" s="23">
        <f>D18/G18</f>
        <v>0.99845615101935958</v>
      </c>
      <c r="I18" s="17" t="s">
        <v>23</v>
      </c>
      <c r="J18" s="17" t="s">
        <v>23</v>
      </c>
      <c r="K18" s="5">
        <f>(K19+K20)/2</f>
        <v>1</v>
      </c>
      <c r="L18" s="9">
        <f>F18/F10</f>
        <v>0.16634163254754553</v>
      </c>
      <c r="M18" s="17" t="s">
        <v>23</v>
      </c>
      <c r="N18" s="17" t="s">
        <v>23</v>
      </c>
      <c r="O18" s="17" t="s">
        <v>23</v>
      </c>
      <c r="P18" s="9">
        <f>D18*H18</f>
        <v>0.99845615101935958</v>
      </c>
    </row>
    <row r="19" spans="1:16" ht="35.25" x14ac:dyDescent="0.3">
      <c r="A19" s="2" t="s">
        <v>29</v>
      </c>
      <c r="B19" s="18" t="s">
        <v>23</v>
      </c>
      <c r="C19" s="18" t="s">
        <v>23</v>
      </c>
      <c r="D19" s="18" t="s">
        <v>23</v>
      </c>
      <c r="E19" s="19" t="s">
        <v>23</v>
      </c>
      <c r="F19" s="19" t="s">
        <v>23</v>
      </c>
      <c r="G19" s="18" t="s">
        <v>23</v>
      </c>
      <c r="H19" s="18" t="s">
        <v>23</v>
      </c>
      <c r="I19" s="7">
        <v>2.7</v>
      </c>
      <c r="J19" s="7">
        <v>2.7</v>
      </c>
      <c r="K19" s="8">
        <f>J19/I19</f>
        <v>1</v>
      </c>
      <c r="L19" s="14" t="s">
        <v>23</v>
      </c>
      <c r="M19" s="14" t="s">
        <v>23</v>
      </c>
      <c r="N19" s="14" t="s">
        <v>23</v>
      </c>
      <c r="O19" s="14" t="s">
        <v>23</v>
      </c>
      <c r="P19" s="14" t="s">
        <v>23</v>
      </c>
    </row>
    <row r="20" spans="1:16" ht="37.5" x14ac:dyDescent="0.3">
      <c r="A20" s="6" t="s">
        <v>30</v>
      </c>
      <c r="B20" s="18" t="s">
        <v>23</v>
      </c>
      <c r="C20" s="18" t="s">
        <v>23</v>
      </c>
      <c r="D20" s="18" t="s">
        <v>23</v>
      </c>
      <c r="E20" s="19" t="s">
        <v>23</v>
      </c>
      <c r="F20" s="19" t="s">
        <v>23</v>
      </c>
      <c r="G20" s="18" t="s">
        <v>23</v>
      </c>
      <c r="H20" s="18" t="s">
        <v>23</v>
      </c>
      <c r="I20" s="7">
        <v>7.7</v>
      </c>
      <c r="J20" s="7">
        <v>7.7</v>
      </c>
      <c r="K20" s="8">
        <f>J20/I20</f>
        <v>1</v>
      </c>
      <c r="L20" s="14" t="s">
        <v>23</v>
      </c>
      <c r="M20" s="14" t="s">
        <v>23</v>
      </c>
      <c r="N20" s="14" t="s">
        <v>23</v>
      </c>
      <c r="O20" s="14" t="s">
        <v>23</v>
      </c>
      <c r="P20" s="14" t="s">
        <v>23</v>
      </c>
    </row>
    <row r="21" spans="1:16" ht="37.5" x14ac:dyDescent="0.3">
      <c r="A21" s="3" t="s">
        <v>33</v>
      </c>
      <c r="B21" s="4">
        <v>24</v>
      </c>
      <c r="C21" s="4">
        <v>23</v>
      </c>
      <c r="D21" s="9">
        <f>C21/B21</f>
        <v>0.95833333333333337</v>
      </c>
      <c r="E21" s="10">
        <v>79345.5</v>
      </c>
      <c r="F21" s="10">
        <v>66365.2</v>
      </c>
      <c r="G21" s="9">
        <f>F21/E21</f>
        <v>0.83640786181951088</v>
      </c>
      <c r="H21" s="9">
        <f>D21/G21</f>
        <v>1.1457727468613068</v>
      </c>
      <c r="I21" s="17" t="s">
        <v>23</v>
      </c>
      <c r="J21" s="17" t="s">
        <v>23</v>
      </c>
      <c r="K21" s="5">
        <f>(K22+K23)/2</f>
        <v>1</v>
      </c>
      <c r="L21" s="9">
        <f>F21/F10</f>
        <v>0.28980234199237037</v>
      </c>
      <c r="M21" s="17" t="s">
        <v>23</v>
      </c>
      <c r="N21" s="17" t="s">
        <v>23</v>
      </c>
      <c r="O21" s="17" t="s">
        <v>23</v>
      </c>
      <c r="P21" s="9">
        <f>D21*H21</f>
        <v>1.0980322157420856</v>
      </c>
    </row>
    <row r="22" spans="1:16" ht="69.75" x14ac:dyDescent="0.3">
      <c r="A22" s="2" t="s">
        <v>34</v>
      </c>
      <c r="B22" s="14" t="s">
        <v>23</v>
      </c>
      <c r="C22" s="14" t="s">
        <v>23</v>
      </c>
      <c r="D22" s="14" t="s">
        <v>23</v>
      </c>
      <c r="E22" s="15" t="s">
        <v>23</v>
      </c>
      <c r="F22" s="15" t="s">
        <v>23</v>
      </c>
      <c r="G22" s="14" t="s">
        <v>23</v>
      </c>
      <c r="H22" s="14" t="s">
        <v>23</v>
      </c>
      <c r="I22" s="7">
        <v>0.03</v>
      </c>
      <c r="J22" s="7">
        <v>0.03</v>
      </c>
      <c r="K22" s="8">
        <f>J22/I22</f>
        <v>1</v>
      </c>
      <c r="L22" s="14" t="s">
        <v>23</v>
      </c>
      <c r="M22" s="17" t="s">
        <v>23</v>
      </c>
      <c r="N22" s="17" t="s">
        <v>23</v>
      </c>
      <c r="O22" s="17" t="s">
        <v>23</v>
      </c>
      <c r="P22" s="17" t="s">
        <v>23</v>
      </c>
    </row>
    <row r="23" spans="1:16" ht="93.75" x14ac:dyDescent="0.3">
      <c r="A23" s="6" t="s">
        <v>35</v>
      </c>
      <c r="B23" s="14" t="s">
        <v>23</v>
      </c>
      <c r="C23" s="14" t="s">
        <v>23</v>
      </c>
      <c r="D23" s="14" t="s">
        <v>23</v>
      </c>
      <c r="E23" s="15" t="s">
        <v>23</v>
      </c>
      <c r="F23" s="15" t="s">
        <v>23</v>
      </c>
      <c r="G23" s="14" t="s">
        <v>23</v>
      </c>
      <c r="H23" s="14" t="s">
        <v>23</v>
      </c>
      <c r="I23" s="7">
        <v>1.2</v>
      </c>
      <c r="J23" s="7">
        <v>1.2</v>
      </c>
      <c r="K23" s="8">
        <f>J23/I23</f>
        <v>1</v>
      </c>
      <c r="L23" s="14" t="s">
        <v>23</v>
      </c>
      <c r="M23" s="14" t="s">
        <v>23</v>
      </c>
      <c r="N23" s="14" t="s">
        <v>23</v>
      </c>
      <c r="O23" s="14" t="s">
        <v>23</v>
      </c>
      <c r="P23" s="14" t="s">
        <v>23</v>
      </c>
    </row>
    <row r="24" spans="1:16" x14ac:dyDescent="0.3">
      <c r="A24" s="3" t="s">
        <v>36</v>
      </c>
      <c r="B24" s="4">
        <v>7</v>
      </c>
      <c r="C24" s="4">
        <v>7</v>
      </c>
      <c r="D24" s="9">
        <f>C24/B24</f>
        <v>1</v>
      </c>
      <c r="E24" s="10">
        <v>10266.6</v>
      </c>
      <c r="F24" s="10">
        <v>10151.700000000001</v>
      </c>
      <c r="G24" s="9">
        <f>F24/E24</f>
        <v>0.98880836888551227</v>
      </c>
      <c r="H24" s="9">
        <f>D24/G24</f>
        <v>1.0113183013682436</v>
      </c>
      <c r="I24" s="16" t="s">
        <v>23</v>
      </c>
      <c r="J24" s="16" t="s">
        <v>23</v>
      </c>
      <c r="K24" s="5">
        <f>(K25+K26)/2</f>
        <v>1.0151515151515151</v>
      </c>
      <c r="L24" s="9">
        <f>F24/F10</f>
        <v>4.4330257954529585E-2</v>
      </c>
      <c r="M24" s="17" t="s">
        <v>23</v>
      </c>
      <c r="N24" s="17" t="s">
        <v>23</v>
      </c>
      <c r="O24" s="17" t="s">
        <v>23</v>
      </c>
      <c r="P24" s="9">
        <f>D24*H24</f>
        <v>1.0113183013682436</v>
      </c>
    </row>
    <row r="25" spans="1:16" ht="52.5" x14ac:dyDescent="0.3">
      <c r="A25" s="2" t="s">
        <v>37</v>
      </c>
      <c r="B25" s="17" t="s">
        <v>23</v>
      </c>
      <c r="C25" s="17" t="s">
        <v>23</v>
      </c>
      <c r="D25" s="17" t="s">
        <v>23</v>
      </c>
      <c r="E25" s="20" t="s">
        <v>23</v>
      </c>
      <c r="F25" s="20" t="s">
        <v>23</v>
      </c>
      <c r="G25" s="17" t="s">
        <v>23</v>
      </c>
      <c r="H25" s="17" t="s">
        <v>23</v>
      </c>
      <c r="I25" s="7">
        <v>3.3</v>
      </c>
      <c r="J25" s="7">
        <v>3.4</v>
      </c>
      <c r="K25" s="8">
        <f>J25/I25</f>
        <v>1.0303030303030303</v>
      </c>
      <c r="L25" s="17" t="s">
        <v>23</v>
      </c>
      <c r="M25" s="17" t="s">
        <v>23</v>
      </c>
      <c r="N25" s="17" t="s">
        <v>23</v>
      </c>
      <c r="O25" s="17" t="s">
        <v>23</v>
      </c>
      <c r="P25" s="17" t="s">
        <v>23</v>
      </c>
    </row>
    <row r="26" spans="1:16" ht="56.25" x14ac:dyDescent="0.3">
      <c r="A26" s="6" t="s">
        <v>38</v>
      </c>
      <c r="B26" s="17" t="s">
        <v>23</v>
      </c>
      <c r="C26" s="17" t="s">
        <v>23</v>
      </c>
      <c r="D26" s="17" t="s">
        <v>23</v>
      </c>
      <c r="E26" s="20" t="s">
        <v>23</v>
      </c>
      <c r="F26" s="20" t="s">
        <v>23</v>
      </c>
      <c r="G26" s="17" t="s">
        <v>23</v>
      </c>
      <c r="H26" s="17" t="s">
        <v>23</v>
      </c>
      <c r="I26" s="7">
        <v>3.4</v>
      </c>
      <c r="J26" s="7">
        <v>3.4</v>
      </c>
      <c r="K26" s="8">
        <f>J26/I26</f>
        <v>1</v>
      </c>
      <c r="L26" s="17" t="s">
        <v>23</v>
      </c>
      <c r="M26" s="17" t="s">
        <v>23</v>
      </c>
      <c r="N26" s="17" t="s">
        <v>23</v>
      </c>
      <c r="O26" s="17" t="s">
        <v>23</v>
      </c>
      <c r="P26" s="17" t="s">
        <v>23</v>
      </c>
    </row>
    <row r="27" spans="1:16" ht="37.5" x14ac:dyDescent="0.3">
      <c r="A27" s="3" t="s">
        <v>43</v>
      </c>
      <c r="B27" s="4">
        <v>12</v>
      </c>
      <c r="C27" s="4">
        <v>12</v>
      </c>
      <c r="D27" s="9">
        <f>C27/B27</f>
        <v>1</v>
      </c>
      <c r="E27" s="10">
        <v>77350.399999999994</v>
      </c>
      <c r="F27" s="10">
        <v>77214.2</v>
      </c>
      <c r="G27" s="9">
        <f>F27/E27</f>
        <v>0.99823918169783221</v>
      </c>
      <c r="H27" s="9">
        <f>D27/G27</f>
        <v>1.0017639242522749</v>
      </c>
      <c r="I27" s="16" t="s">
        <v>23</v>
      </c>
      <c r="J27" s="16" t="s">
        <v>23</v>
      </c>
      <c r="K27" s="5">
        <f>(K28+K29)/2</f>
        <v>1.1130952380952381</v>
      </c>
      <c r="L27" s="9">
        <f>F27/F10</f>
        <v>0.33717755683803086</v>
      </c>
      <c r="M27" s="16" t="s">
        <v>23</v>
      </c>
      <c r="N27" s="16" t="s">
        <v>23</v>
      </c>
      <c r="O27" s="16" t="s">
        <v>23</v>
      </c>
      <c r="P27" s="9">
        <f>D27*H27</f>
        <v>1.0017639242522749</v>
      </c>
    </row>
    <row r="28" spans="1:16" ht="93.75" x14ac:dyDescent="0.3">
      <c r="A28" s="6" t="s">
        <v>40</v>
      </c>
      <c r="B28" s="17" t="s">
        <v>23</v>
      </c>
      <c r="C28" s="17" t="s">
        <v>23</v>
      </c>
      <c r="D28" s="17" t="s">
        <v>23</v>
      </c>
      <c r="E28" s="20" t="s">
        <v>23</v>
      </c>
      <c r="F28" s="20" t="s">
        <v>23</v>
      </c>
      <c r="G28" s="17" t="s">
        <v>23</v>
      </c>
      <c r="H28" s="17" t="s">
        <v>23</v>
      </c>
      <c r="I28" s="7">
        <v>6</v>
      </c>
      <c r="J28" s="7">
        <v>6.5</v>
      </c>
      <c r="K28" s="8">
        <f>J28/I28</f>
        <v>1.0833333333333333</v>
      </c>
      <c r="L28" s="17" t="s">
        <v>23</v>
      </c>
      <c r="M28" s="17" t="s">
        <v>23</v>
      </c>
      <c r="N28" s="17" t="s">
        <v>23</v>
      </c>
      <c r="O28" s="17" t="s">
        <v>23</v>
      </c>
      <c r="P28" s="17" t="s">
        <v>23</v>
      </c>
    </row>
    <row r="29" spans="1:16" ht="56.25" x14ac:dyDescent="0.3">
      <c r="A29" s="6" t="s">
        <v>41</v>
      </c>
      <c r="B29" s="17" t="s">
        <v>23</v>
      </c>
      <c r="C29" s="17" t="s">
        <v>23</v>
      </c>
      <c r="D29" s="17" t="s">
        <v>23</v>
      </c>
      <c r="E29" s="20" t="s">
        <v>23</v>
      </c>
      <c r="F29" s="20" t="s">
        <v>23</v>
      </c>
      <c r="G29" s="17" t="s">
        <v>23</v>
      </c>
      <c r="H29" s="17" t="s">
        <v>23</v>
      </c>
      <c r="I29" s="7">
        <v>70</v>
      </c>
      <c r="J29" s="7">
        <v>80</v>
      </c>
      <c r="K29" s="8">
        <f>J29/I29</f>
        <v>1.1428571428571428</v>
      </c>
      <c r="L29" s="17" t="s">
        <v>23</v>
      </c>
      <c r="M29" s="17" t="s">
        <v>23</v>
      </c>
      <c r="N29" s="17" t="s">
        <v>23</v>
      </c>
      <c r="O29" s="17" t="s">
        <v>23</v>
      </c>
      <c r="P29" s="17" t="s">
        <v>23</v>
      </c>
    </row>
    <row r="30" spans="1:16" ht="37.5" x14ac:dyDescent="0.3">
      <c r="A30" s="3" t="s">
        <v>45</v>
      </c>
      <c r="B30" s="4">
        <v>2</v>
      </c>
      <c r="C30" s="4">
        <v>2</v>
      </c>
      <c r="D30" s="9">
        <f>B30/C30</f>
        <v>1</v>
      </c>
      <c r="E30" s="10">
        <v>37245.599999999999</v>
      </c>
      <c r="F30" s="10">
        <v>37178</v>
      </c>
      <c r="G30" s="9">
        <f>F30/E30</f>
        <v>0.99818502051249014</v>
      </c>
      <c r="H30" s="9">
        <f>D30/G30</f>
        <v>1.0018182796277368</v>
      </c>
      <c r="I30" s="16" t="s">
        <v>23</v>
      </c>
      <c r="J30" s="16" t="s">
        <v>23</v>
      </c>
      <c r="K30" s="5">
        <f>(K31+K32)/2</f>
        <v>0.97249999999999992</v>
      </c>
      <c r="L30" s="9">
        <f>F30/F10</f>
        <v>0.16234821066752372</v>
      </c>
      <c r="M30" s="16" t="s">
        <v>23</v>
      </c>
      <c r="N30" s="16" t="s">
        <v>23</v>
      </c>
      <c r="O30" s="16" t="s">
        <v>23</v>
      </c>
      <c r="P30" s="9">
        <f>D30*H30</f>
        <v>1.0018182796277368</v>
      </c>
    </row>
    <row r="31" spans="1:16" ht="56.25" x14ac:dyDescent="0.3">
      <c r="A31" s="6" t="s">
        <v>42</v>
      </c>
      <c r="B31" s="17" t="s">
        <v>23</v>
      </c>
      <c r="C31" s="17" t="s">
        <v>23</v>
      </c>
      <c r="D31" s="17" t="s">
        <v>23</v>
      </c>
      <c r="E31" s="20" t="s">
        <v>23</v>
      </c>
      <c r="F31" s="20" t="s">
        <v>23</v>
      </c>
      <c r="G31" s="17" t="s">
        <v>23</v>
      </c>
      <c r="H31" s="17" t="s">
        <v>23</v>
      </c>
      <c r="I31" s="7">
        <v>100</v>
      </c>
      <c r="J31" s="7">
        <v>100</v>
      </c>
      <c r="K31" s="8">
        <f>J31/I31</f>
        <v>1</v>
      </c>
      <c r="L31" s="17" t="s">
        <v>23</v>
      </c>
      <c r="M31" s="17" t="s">
        <v>23</v>
      </c>
      <c r="N31" s="17" t="s">
        <v>23</v>
      </c>
      <c r="O31" s="17" t="s">
        <v>23</v>
      </c>
      <c r="P31" s="17" t="s">
        <v>23</v>
      </c>
    </row>
    <row r="32" spans="1:16" x14ac:dyDescent="0.3">
      <c r="A32" s="6" t="s">
        <v>44</v>
      </c>
      <c r="B32" s="17" t="s">
        <v>23</v>
      </c>
      <c r="C32" s="17" t="s">
        <v>23</v>
      </c>
      <c r="D32" s="17" t="s">
        <v>23</v>
      </c>
      <c r="E32" s="20" t="s">
        <v>23</v>
      </c>
      <c r="F32" s="20" t="s">
        <v>23</v>
      </c>
      <c r="G32" s="17" t="s">
        <v>23</v>
      </c>
      <c r="H32" s="17" t="s">
        <v>23</v>
      </c>
      <c r="I32" s="7">
        <v>100</v>
      </c>
      <c r="J32" s="7">
        <v>94.5</v>
      </c>
      <c r="K32" s="8">
        <f>J32/I32</f>
        <v>0.94499999999999995</v>
      </c>
      <c r="L32" s="17" t="s">
        <v>23</v>
      </c>
      <c r="M32" s="17" t="s">
        <v>23</v>
      </c>
      <c r="N32" s="17" t="s">
        <v>23</v>
      </c>
      <c r="O32" s="17" t="s">
        <v>23</v>
      </c>
      <c r="P32" s="17" t="s">
        <v>23</v>
      </c>
    </row>
    <row r="33" spans="11:11" x14ac:dyDescent="0.3">
      <c r="K33" s="28"/>
    </row>
    <row r="34" spans="11:11" x14ac:dyDescent="0.3">
      <c r="K34" s="28"/>
    </row>
    <row r="35" spans="11:11" x14ac:dyDescent="0.3">
      <c r="K35" s="28"/>
    </row>
    <row r="36" spans="11:11" x14ac:dyDescent="0.3">
      <c r="K36" s="28"/>
    </row>
    <row r="37" spans="11:11" x14ac:dyDescent="0.3">
      <c r="K37" s="28"/>
    </row>
    <row r="38" spans="11:11" x14ac:dyDescent="0.3">
      <c r="K38" s="28"/>
    </row>
    <row r="39" spans="11:11" x14ac:dyDescent="0.3">
      <c r="K39" s="28"/>
    </row>
    <row r="40" spans="11:11" x14ac:dyDescent="0.3">
      <c r="K40" s="28"/>
    </row>
    <row r="41" spans="11:11" x14ac:dyDescent="0.3">
      <c r="K41" s="28"/>
    </row>
  </sheetData>
  <mergeCells count="34">
    <mergeCell ref="A3:P3"/>
    <mergeCell ref="A1:P1"/>
    <mergeCell ref="A2:P2"/>
    <mergeCell ref="E8:E9"/>
    <mergeCell ref="D8:D9"/>
    <mergeCell ref="C8:C9"/>
    <mergeCell ref="B8:B9"/>
    <mergeCell ref="A8:A9"/>
    <mergeCell ref="J8:J9"/>
    <mergeCell ref="I8:I9"/>
    <mergeCell ref="H8:H9"/>
    <mergeCell ref="G8:G9"/>
    <mergeCell ref="F8:F9"/>
    <mergeCell ref="O8:O9"/>
    <mergeCell ref="N8:N9"/>
    <mergeCell ref="M8:M9"/>
    <mergeCell ref="L8:L9"/>
    <mergeCell ref="K8:K9"/>
    <mergeCell ref="A4:A7"/>
    <mergeCell ref="B4:D4"/>
    <mergeCell ref="E4:G4"/>
    <mergeCell ref="H4:H6"/>
    <mergeCell ref="I4:K4"/>
    <mergeCell ref="M4:O4"/>
    <mergeCell ref="P4:P6"/>
    <mergeCell ref="B5:C5"/>
    <mergeCell ref="D5:D7"/>
    <mergeCell ref="E5:F5"/>
    <mergeCell ref="G5:G7"/>
    <mergeCell ref="I5:J5"/>
    <mergeCell ref="K5:K7"/>
    <mergeCell ref="M5:N5"/>
    <mergeCell ref="O5:O7"/>
    <mergeCell ref="L4:L6"/>
  </mergeCells>
  <pageMargins left="0.39370078740157483" right="0.39370078740157483" top="0.78740157480314965" bottom="0.39370078740157483" header="0.31496062992125984" footer="0.31496062992125984"/>
  <pageSetup paperSize="9" scale="4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Лист1</vt:lpstr>
      <vt:lpstr>Лист3</vt:lpstr>
      <vt:lpstr>Лист1!_ftnref1</vt:lpstr>
      <vt:lpstr>Лист1!_ftnref2</vt:lpstr>
      <vt:lpstr>Лист1!_ftnref3</vt:lpstr>
      <vt:lpstr>Лист1!_ftnref4</vt:lpstr>
      <vt:lpstr>Лист1!_ftnref5</vt:lpstr>
      <vt:lpstr>Лист1!_ftnref6</vt:lpstr>
      <vt:lpstr>Лист1!_ftnref7</vt:lpstr>
      <vt:lpstr>Лист1!Заголовки_для_печати</vt:lpstr>
    </vt:vector>
  </TitlesOfParts>
  <Company>Управление культуры Копейского городского округа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Сергеевна Сметанина</dc:creator>
  <cp:lastModifiedBy>Юлия Сергеевна Сметанина</cp:lastModifiedBy>
  <cp:lastPrinted>2020-01-20T04:21:49Z</cp:lastPrinted>
  <dcterms:created xsi:type="dcterms:W3CDTF">2019-02-04T05:17:56Z</dcterms:created>
  <dcterms:modified xsi:type="dcterms:W3CDTF">2020-01-20T07:03:00Z</dcterms:modified>
</cp:coreProperties>
</file>